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05" windowHeight="11340" activeTab="1"/>
  </bookViews>
  <sheets>
    <sheet name="Ottobre aggregato " sheetId="1" r:id="rId1"/>
    <sheet name="Ottobre dettaglio" sheetId="2" r:id="rId2"/>
  </sheets>
  <externalReferences>
    <externalReference r:id="rId5"/>
  </externalReferences>
  <definedNames>
    <definedName name="_xlnm.Print_Area" localSheetId="0">'Ottobre aggregato '!$A$1:$K$32</definedName>
    <definedName name="_xlnm.Print_Area" localSheetId="1">'Ottobre dettaglio'!$A$1:$N$36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<sst xmlns="http://schemas.openxmlformats.org/spreadsheetml/2006/main" count="70" uniqueCount="45">
  <si>
    <t xml:space="preserve">Riepilogo Conferimento capacità per il Servizio Bilanciamento Utenti </t>
  </si>
  <si>
    <t>Edison Stoccaggio S.p.A.</t>
  </si>
  <si>
    <t>ottobre</t>
  </si>
  <si>
    <t>Tipologia Capacità</t>
  </si>
  <si>
    <t>Capacità Offerta</t>
  </si>
  <si>
    <t>Capacità Richiesta</t>
  </si>
  <si>
    <t>Capacità Conferita</t>
  </si>
  <si>
    <t>Prezzo medio
di assegnazione</t>
  </si>
  <si>
    <t>[GJ] o[ GJ/g]</t>
  </si>
  <si>
    <t>[€/GJ] o[€/ GJ/g]</t>
  </si>
  <si>
    <t>Spazio</t>
  </si>
  <si>
    <t>Capacità di Erogazione continua</t>
  </si>
  <si>
    <t>Capacità di Iniezione continua</t>
  </si>
  <si>
    <t>Capacità di Erogazione interrompibile</t>
  </si>
  <si>
    <t>capacità insoddisfatta
nella prima sessione **</t>
  </si>
  <si>
    <t>Capacità di Iniezione interrompibile</t>
  </si>
  <si>
    <t>* come da paragrafo 3.2.5 del Codice di Stoccaggio</t>
  </si>
  <si>
    <t>** come da paragrafo 5.9.1 del Codice di Stoccaggio</t>
  </si>
  <si>
    <t>SI 2°sessione</t>
  </si>
  <si>
    <t>totale</t>
  </si>
  <si>
    <t>RIEPILOGO SERVIZIO DI BILANCIAMENTO UTENTI</t>
  </si>
  <si>
    <t>Capacità Offerta</t>
  </si>
  <si>
    <t xml:space="preserve">Capacità Richiesta </t>
  </si>
  <si>
    <t>Capacità Conferita </t>
  </si>
  <si>
    <t>Corrispettivo di assegnazione</t>
  </si>
  <si>
    <t xml:space="preserve">(GJ o GJ/g)  </t>
  </si>
  <si>
    <r>
      <t>(GJ o GJ/g)</t>
    </r>
    <r>
      <rPr>
        <sz val="11"/>
        <color indexed="63"/>
        <rFont val="Arial"/>
        <family val="2"/>
      </rPr>
      <t> </t>
    </r>
  </si>
  <si>
    <t>(GJ o GJ/g) </t>
  </si>
  <si>
    <t xml:space="preserve">(€/GJ o €/GJ/g)  </t>
  </si>
  <si>
    <t>Spazio </t>
  </si>
  <si>
    <t>Capacità di Erogazione continua </t>
  </si>
  <si>
    <t>Capacità di Iniezione continua </t>
  </si>
  <si>
    <t xml:space="preserve">Capacità di Erogazione interrompibile  </t>
  </si>
  <si>
    <t>Capacità di Iniezione interrompibile </t>
  </si>
  <si>
    <t>OFFERTE VENDITA SPAZIO</t>
  </si>
  <si>
    <t>OFFERTE ACQUISTO SPAZIO</t>
  </si>
  <si>
    <t>Utente</t>
  </si>
  <si>
    <t>€/GJ</t>
  </si>
  <si>
    <t>GJ</t>
  </si>
  <si>
    <t>EDISON STOCCAGGIO</t>
  </si>
  <si>
    <t>OFFERTE VENDITA CAPACITA DI INIEZIONE CONTINUA</t>
  </si>
  <si>
    <t>OFFERTE ACQUISTO CAPACITA DI INIEZIONE CONTINUA</t>
  </si>
  <si>
    <t>€/GJ/g</t>
  </si>
  <si>
    <t>OFFERTE VENDITA CAPACITA DI EROGAZIONE CONTINUA</t>
  </si>
  <si>
    <t>OFFERTE ACQUISTO CAPACITA DI EROGAZIONE CONTINUA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</si>
</sst>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m\-yy;@"/>
    <numFmt numFmtId="165" formatCode="_-* #,##0.0_-;\-* #,##0.0_-;_-* &quot;-&quot;??_-;_-@_-"/>
    <numFmt numFmtId="166" formatCode="_-* #,##0.0000_-;\-* #,##0.0000_-;_-* &quot;-&quot;??_-;_-@_-"/>
    <numFmt numFmtId="167" formatCode="_-* #,##0_-;\-* #,##0_-;_-* &quot;-&quot;??_-;_-@_-"/>
    <numFmt numFmtId="168" formatCode="_-* #,##0.000000_-;\-* #,##0.000000_-;_-* &quot;-&quot;??_-;_-@_-"/>
  </numFmts>
  <fonts count="48">
    <font>
      <sz val="10"/>
      <name val="Times New Roman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57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6"/>
      <color indexed="63"/>
      <name val="Arial"/>
      <family val="2"/>
    </font>
    <font>
      <sz val="10"/>
      <color indexed="5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33" borderId="0" xfId="0" applyFont="1" applyFill="1" applyAlignment="1">
      <alignment horizontal="left"/>
    </xf>
    <xf numFmtId="0" fontId="20" fillId="34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35" borderId="0" xfId="0" applyFont="1" applyFill="1" applyAlignment="1">
      <alignment/>
    </xf>
    <xf numFmtId="165" fontId="18" fillId="33" borderId="0" xfId="43" applyNumberFormat="1" applyFont="1" applyFill="1" applyAlignment="1">
      <alignment/>
    </xf>
    <xf numFmtId="43" fontId="18" fillId="33" borderId="0" xfId="43" applyFont="1" applyFill="1" applyAlignment="1">
      <alignment/>
    </xf>
    <xf numFmtId="0" fontId="19" fillId="0" borderId="12" xfId="0" applyFont="1" applyFill="1" applyBorder="1" applyAlignment="1">
      <alignment/>
    </xf>
    <xf numFmtId="165" fontId="18" fillId="33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/>
    </xf>
    <xf numFmtId="165" fontId="18" fillId="33" borderId="0" xfId="0" applyNumberFormat="1" applyFont="1" applyFill="1" applyAlignment="1">
      <alignment/>
    </xf>
    <xf numFmtId="43" fontId="18" fillId="33" borderId="0" xfId="43" applyFont="1" applyFill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5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43" fontId="18" fillId="33" borderId="0" xfId="43" applyFont="1" applyFill="1" applyAlignment="1">
      <alignment vertical="center"/>
    </xf>
    <xf numFmtId="0" fontId="19" fillId="0" borderId="11" xfId="0" applyFont="1" applyFill="1" applyBorder="1" applyAlignment="1">
      <alignment/>
    </xf>
    <xf numFmtId="0" fontId="22" fillId="33" borderId="0" xfId="46" applyFill="1">
      <alignment/>
      <protection/>
    </xf>
    <xf numFmtId="0" fontId="22" fillId="33" borderId="0" xfId="46" applyFont="1" applyFill="1">
      <alignment/>
      <protection/>
    </xf>
    <xf numFmtId="0" fontId="17" fillId="33" borderId="0" xfId="46" applyFont="1" applyFill="1">
      <alignment/>
      <protection/>
    </xf>
    <xf numFmtId="43" fontId="17" fillId="33" borderId="0" xfId="43" applyFont="1" applyFill="1" applyAlignment="1">
      <alignment/>
    </xf>
    <xf numFmtId="0" fontId="18" fillId="33" borderId="0" xfId="0" applyFont="1" applyFill="1" applyAlignment="1" quotePrefix="1">
      <alignment horizontal="right"/>
    </xf>
    <xf numFmtId="0" fontId="18" fillId="33" borderId="0" xfId="0" applyFont="1" applyFill="1" applyAlignment="1" quotePrefix="1">
      <alignment horizontal="left"/>
    </xf>
    <xf numFmtId="43" fontId="22" fillId="33" borderId="0" xfId="43" applyFont="1" applyFill="1" applyAlignment="1">
      <alignment/>
    </xf>
    <xf numFmtId="0" fontId="18" fillId="33" borderId="0" xfId="0" applyFont="1" applyFill="1" applyAlignment="1" quotePrefix="1">
      <alignment/>
    </xf>
    <xf numFmtId="0" fontId="23" fillId="34" borderId="13" xfId="46" applyFont="1" applyFill="1" applyBorder="1" applyAlignment="1">
      <alignment horizontal="center" vertical="center"/>
      <protection/>
    </xf>
    <xf numFmtId="0" fontId="23" fillId="34" borderId="14" xfId="46" applyFont="1" applyFill="1" applyBorder="1" applyAlignment="1">
      <alignment horizontal="center" vertical="center"/>
      <protection/>
    </xf>
    <xf numFmtId="0" fontId="23" fillId="34" borderId="15" xfId="46" applyFont="1" applyFill="1" applyBorder="1" applyAlignment="1">
      <alignment horizontal="center" vertical="center"/>
      <protection/>
    </xf>
    <xf numFmtId="164" fontId="24" fillId="35" borderId="16" xfId="43" applyNumberFormat="1" applyFont="1" applyFill="1" applyBorder="1" applyAlignment="1">
      <alignment horizontal="center" vertical="center" wrapText="1"/>
    </xf>
    <xf numFmtId="43" fontId="25" fillId="33" borderId="17" xfId="43" applyFont="1" applyFill="1" applyBorder="1" applyAlignment="1">
      <alignment horizontal="center" vertical="center" wrapText="1"/>
    </xf>
    <xf numFmtId="43" fontId="25" fillId="33" borderId="17" xfId="43" applyFont="1" applyFill="1" applyBorder="1" applyAlignment="1">
      <alignment horizontal="center" vertical="center"/>
    </xf>
    <xf numFmtId="43" fontId="25" fillId="33" borderId="18" xfId="43" applyFont="1" applyFill="1" applyBorder="1" applyAlignment="1">
      <alignment horizontal="center" vertical="center" wrapText="1"/>
    </xf>
    <xf numFmtId="164" fontId="24" fillId="35" borderId="19" xfId="43" applyNumberFormat="1" applyFont="1" applyFill="1" applyBorder="1" applyAlignment="1">
      <alignment horizontal="center" vertical="center" wrapText="1"/>
    </xf>
    <xf numFmtId="43" fontId="25" fillId="33" borderId="20" xfId="43" applyFont="1" applyFill="1" applyBorder="1" applyAlignment="1">
      <alignment horizontal="center" vertical="center" wrapText="1"/>
    </xf>
    <xf numFmtId="43" fontId="25" fillId="33" borderId="21" xfId="43" applyFont="1" applyFill="1" applyBorder="1" applyAlignment="1">
      <alignment horizontal="center" vertical="center" wrapText="1"/>
    </xf>
    <xf numFmtId="43" fontId="25" fillId="33" borderId="22" xfId="43" applyFont="1" applyFill="1" applyBorder="1" applyAlignment="1">
      <alignment horizontal="center" vertical="center" wrapText="1"/>
    </xf>
    <xf numFmtId="165" fontId="27" fillId="33" borderId="23" xfId="43" applyNumberFormat="1" applyFont="1" applyFill="1" applyBorder="1" applyAlignment="1">
      <alignment wrapText="1"/>
    </xf>
    <xf numFmtId="43" fontId="28" fillId="33" borderId="23" xfId="43" applyFont="1" applyFill="1" applyBorder="1" applyAlignment="1">
      <alignment wrapText="1"/>
    </xf>
    <xf numFmtId="166" fontId="28" fillId="33" borderId="24" xfId="43" applyNumberFormat="1" applyFont="1" applyFill="1" applyBorder="1" applyAlignment="1">
      <alignment wrapText="1"/>
    </xf>
    <xf numFmtId="43" fontId="27" fillId="33" borderId="23" xfId="43" applyFont="1" applyFill="1" applyBorder="1" applyAlignment="1">
      <alignment wrapText="1"/>
    </xf>
    <xf numFmtId="43" fontId="28" fillId="33" borderId="25" xfId="43" applyFont="1" applyFill="1" applyBorder="1" applyAlignment="1">
      <alignment wrapText="1"/>
    </xf>
    <xf numFmtId="166" fontId="28" fillId="33" borderId="26" xfId="43" applyNumberFormat="1" applyFont="1" applyFill="1" applyBorder="1" applyAlignment="1">
      <alignment wrapText="1"/>
    </xf>
    <xf numFmtId="43" fontId="29" fillId="33" borderId="0" xfId="43" applyFont="1" applyFill="1" applyAlignment="1">
      <alignment/>
    </xf>
    <xf numFmtId="43" fontId="24" fillId="33" borderId="25" xfId="43" applyFont="1" applyFill="1" applyBorder="1" applyAlignment="1">
      <alignment wrapText="1"/>
    </xf>
    <xf numFmtId="167" fontId="24" fillId="33" borderId="25" xfId="43" applyNumberFormat="1" applyFont="1" applyFill="1" applyBorder="1" applyAlignment="1">
      <alignment horizontal="center" wrapText="1"/>
    </xf>
    <xf numFmtId="43" fontId="25" fillId="33" borderId="27" xfId="43" applyFont="1" applyFill="1" applyBorder="1" applyAlignment="1">
      <alignment horizontal="center" vertical="center" wrapText="1"/>
    </xf>
    <xf numFmtId="167" fontId="24" fillId="33" borderId="20" xfId="43" applyNumberFormat="1" applyFont="1" applyFill="1" applyBorder="1" applyAlignment="1">
      <alignment horizontal="center" wrapText="1"/>
    </xf>
    <xf numFmtId="43" fontId="28" fillId="33" borderId="20" xfId="43" applyFont="1" applyFill="1" applyBorder="1" applyAlignment="1">
      <alignment wrapText="1"/>
    </xf>
    <xf numFmtId="166" fontId="28" fillId="33" borderId="21" xfId="43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43" fontId="30" fillId="33" borderId="29" xfId="43" applyFont="1" applyFill="1" applyBorder="1" applyAlignment="1">
      <alignment/>
    </xf>
    <xf numFmtId="168" fontId="22" fillId="33" borderId="29" xfId="43" applyNumberFormat="1" applyFont="1" applyFill="1" applyBorder="1" applyAlignment="1">
      <alignment/>
    </xf>
    <xf numFmtId="43" fontId="22" fillId="33" borderId="29" xfId="43" applyFont="1" applyFill="1" applyBorder="1" applyAlignment="1">
      <alignment/>
    </xf>
    <xf numFmtId="43" fontId="27" fillId="33" borderId="29" xfId="43" applyFont="1" applyFill="1" applyBorder="1" applyAlignment="1">
      <alignment/>
    </xf>
    <xf numFmtId="0" fontId="30" fillId="33" borderId="30" xfId="46" applyFont="1" applyFill="1" applyBorder="1">
      <alignment/>
      <protection/>
    </xf>
    <xf numFmtId="43" fontId="30" fillId="33" borderId="30" xfId="46" applyNumberFormat="1" applyFont="1" applyFill="1" applyBorder="1">
      <alignment/>
      <protection/>
    </xf>
    <xf numFmtId="0" fontId="22" fillId="33" borderId="30" xfId="46" applyFill="1" applyBorder="1">
      <alignment/>
      <protection/>
    </xf>
    <xf numFmtId="43" fontId="22" fillId="33" borderId="30" xfId="46" applyNumberForma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eccanismo_ASTA_rev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edimi-shp-01\c$\TMS\Logo\Marchio Edison piccol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\\edimi-shp-01\c$\TMS\Logo\Marchio Edison piccol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1247775</xdr:colOff>
      <xdr:row>3</xdr:row>
      <xdr:rowOff>95250</xdr:rowOff>
    </xdr:to>
    <xdr:pic>
      <xdr:nvPicPr>
        <xdr:cNvPr id="1" name="Picture 1" descr="\\edimi-shp-01\c$\TMS\Logo\Marchio Edison piccol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11049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" name="Line 5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5" name="Line 6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7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7" name="Line 8"/>
        <xdr:cNvSpPr>
          <a:spLocks/>
        </xdr:cNvSpPr>
      </xdr:nvSpPr>
      <xdr:spPr>
        <a:xfrm>
          <a:off x="5343525" y="4800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19050</xdr:rowOff>
    </xdr:from>
    <xdr:to>
      <xdr:col>9</xdr:col>
      <xdr:colOff>0</xdr:colOff>
      <xdr:row>19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953750" y="5191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19050</xdr:rowOff>
    </xdr:from>
    <xdr:to>
      <xdr:col>9</xdr:col>
      <xdr:colOff>0</xdr:colOff>
      <xdr:row>20</xdr:row>
      <xdr:rowOff>19050</xdr:rowOff>
    </xdr:to>
    <xdr:sp>
      <xdr:nvSpPr>
        <xdr:cNvPr id="9" name="Line 10"/>
        <xdr:cNvSpPr>
          <a:spLocks/>
        </xdr:cNvSpPr>
      </xdr:nvSpPr>
      <xdr:spPr>
        <a:xfrm>
          <a:off x="10953750" y="5391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19050</xdr:rowOff>
    </xdr:from>
    <xdr:to>
      <xdr:col>9</xdr:col>
      <xdr:colOff>0</xdr:colOff>
      <xdr:row>21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109537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2</xdr:col>
      <xdr:colOff>561975</xdr:colOff>
      <xdr:row>4</xdr:row>
      <xdr:rowOff>104775</xdr:rowOff>
    </xdr:to>
    <xdr:pic>
      <xdr:nvPicPr>
        <xdr:cNvPr id="11" name="Picture 12" descr="\\edimi-shp-01\c$\TMS\Logo\Marchio Edison piccol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61925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mi-area\area\Estocc\Conferimenti\Conferimento%20anno%202011-2012\Servizio%20bilanciamento%20utenti\tabella%20riassuntiva%20Servizio%20Bilanciamento%20Utenti%20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lavoro dettaglio"/>
      <sheetName val="File lavoro aggregato"/>
      <sheetName val="Ottobre aggregato "/>
      <sheetName val="Ottobre dettaglio"/>
      <sheetName val="Settembre aggregato"/>
      <sheetName val="Agosto aggregato"/>
      <sheetName val="Agosto dettaglio"/>
      <sheetName val="Luglio aggregato"/>
      <sheetName val="Luglio dettaglio"/>
      <sheetName val="Giugno aggregato"/>
      <sheetName val="Giugno dettaglio"/>
      <sheetName val="Maggio dettaglio"/>
      <sheetName val="Aggregato Maggio"/>
      <sheetName val="Riepilogo Aprile aggregato "/>
      <sheetName val="Riepilogo Aprile dettaglio"/>
    </sheetNames>
    <sheetDataSet>
      <sheetData sheetId="1">
        <row r="5">
          <cell r="D5" t="str">
            <v>ottobre</v>
          </cell>
          <cell r="F5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4">
      <selection activeCell="D25" sqref="D25"/>
    </sheetView>
  </sheetViews>
  <sheetFormatPr defaultColWidth="9.33203125" defaultRowHeight="12.75"/>
  <cols>
    <col min="1" max="1" width="4.83203125" style="2" customWidth="1"/>
    <col min="2" max="2" width="47.83203125" style="2" customWidth="1"/>
    <col min="3" max="3" width="4.83203125" style="2" customWidth="1"/>
    <col min="4" max="4" width="22.83203125" style="2" customWidth="1"/>
    <col min="5" max="5" width="4.83203125" style="2" customWidth="1"/>
    <col min="6" max="6" width="22.83203125" style="2" customWidth="1"/>
    <col min="7" max="7" width="4.83203125" style="2" customWidth="1"/>
    <col min="8" max="8" width="22.83203125" style="2" customWidth="1"/>
    <col min="9" max="9" width="4.83203125" style="2" customWidth="1"/>
    <col min="10" max="10" width="22.83203125" style="2" customWidth="1"/>
    <col min="11" max="16384" width="9.332031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 t="s">
        <v>0</v>
      </c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 t="s">
        <v>1</v>
      </c>
      <c r="D5" s="1" t="s">
        <v>2</v>
      </c>
      <c r="F5" s="3">
        <v>2011</v>
      </c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3.5" thickBot="1">
      <c r="A7" s="1"/>
      <c r="C7" s="1"/>
      <c r="E7" s="1"/>
      <c r="G7" s="1"/>
      <c r="I7" s="1"/>
    </row>
    <row r="8" spans="1:10" ht="26.25" thickBot="1">
      <c r="A8" s="1"/>
      <c r="B8" s="4" t="s">
        <v>3</v>
      </c>
      <c r="C8" s="5"/>
      <c r="D8" s="4" t="s">
        <v>4</v>
      </c>
      <c r="E8" s="5"/>
      <c r="F8" s="4" t="s">
        <v>5</v>
      </c>
      <c r="G8" s="5"/>
      <c r="H8" s="4" t="s">
        <v>6</v>
      </c>
      <c r="I8" s="5"/>
      <c r="J8" s="6" t="s">
        <v>7</v>
      </c>
    </row>
    <row r="9" spans="1:10" ht="24.75" customHeight="1" thickBot="1">
      <c r="A9" s="1"/>
      <c r="B9" s="7"/>
      <c r="C9" s="1"/>
      <c r="D9" s="8" t="s">
        <v>8</v>
      </c>
      <c r="E9" s="1"/>
      <c r="F9" s="8" t="s">
        <v>8</v>
      </c>
      <c r="G9" s="1"/>
      <c r="H9" s="8" t="s">
        <v>8</v>
      </c>
      <c r="I9" s="1"/>
      <c r="J9" s="8" t="s">
        <v>9</v>
      </c>
    </row>
    <row r="10" spans="1:10" ht="7.5" customHeight="1" thickTop="1">
      <c r="A10" s="1"/>
      <c r="B10" s="9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0" t="s">
        <v>10</v>
      </c>
      <c r="C11" s="1"/>
      <c r="D11" s="11">
        <f>+'Ottobre dettaglio'!E21</f>
        <v>0</v>
      </c>
      <c r="E11" s="1"/>
      <c r="F11" s="12">
        <v>0</v>
      </c>
      <c r="G11" s="1"/>
      <c r="H11" s="12">
        <v>0</v>
      </c>
      <c r="I11" s="1"/>
      <c r="J11" s="12">
        <v>0</v>
      </c>
    </row>
    <row r="12" spans="1:10" ht="6.75" customHeight="1" thickBot="1">
      <c r="A12" s="1"/>
      <c r="B12" s="13"/>
      <c r="C12" s="1"/>
      <c r="D12" s="14"/>
      <c r="E12" s="1"/>
      <c r="F12" s="15"/>
      <c r="G12" s="1"/>
      <c r="H12" s="15"/>
      <c r="I12" s="1"/>
      <c r="J12" s="15"/>
    </row>
    <row r="13" spans="1:10" ht="7.5" customHeight="1">
      <c r="A13" s="1"/>
      <c r="B13" s="9"/>
      <c r="C13" s="1"/>
      <c r="D13" s="16"/>
      <c r="E13" s="1"/>
      <c r="F13" s="1"/>
      <c r="G13" s="1"/>
      <c r="H13" s="1"/>
      <c r="I13" s="1"/>
      <c r="J13" s="1"/>
    </row>
    <row r="14" spans="1:10" ht="12.75">
      <c r="A14" s="1"/>
      <c r="B14" s="10" t="s">
        <v>11</v>
      </c>
      <c r="C14" s="1"/>
      <c r="D14" s="11">
        <f>+'Ottobre dettaglio'!D11</f>
        <v>16000</v>
      </c>
      <c r="E14" s="1"/>
      <c r="F14" s="17">
        <v>0</v>
      </c>
      <c r="G14" s="1"/>
      <c r="H14" s="17">
        <v>0</v>
      </c>
      <c r="I14" s="1"/>
      <c r="J14" s="12">
        <v>0</v>
      </c>
    </row>
    <row r="15" spans="1:10" ht="6.75" customHeight="1" thickBot="1">
      <c r="A15" s="1"/>
      <c r="B15" s="13"/>
      <c r="C15" s="1"/>
      <c r="D15" s="15"/>
      <c r="E15" s="1"/>
      <c r="F15" s="15"/>
      <c r="G15" s="1"/>
      <c r="H15" s="18"/>
      <c r="I15" s="1"/>
      <c r="J15" s="15"/>
    </row>
    <row r="16" spans="1:10" ht="7.5" customHeight="1">
      <c r="A16" s="1"/>
      <c r="B16" s="9"/>
      <c r="C16" s="1"/>
      <c r="D16" s="1"/>
      <c r="E16" s="1"/>
      <c r="F16" s="1"/>
      <c r="G16" s="1"/>
      <c r="H16" s="19"/>
      <c r="I16" s="1"/>
      <c r="J16" s="1"/>
    </row>
    <row r="17" spans="1:10" ht="12.75">
      <c r="A17" s="1"/>
      <c r="B17" s="10" t="s">
        <v>12</v>
      </c>
      <c r="C17" s="1"/>
      <c r="D17" s="11">
        <f>+'Ottobre dettaglio'!D12</f>
        <v>0</v>
      </c>
      <c r="E17" s="1"/>
      <c r="F17" s="12">
        <v>0</v>
      </c>
      <c r="G17" s="1"/>
      <c r="H17" s="17">
        <v>0</v>
      </c>
      <c r="I17" s="1"/>
      <c r="J17" s="12">
        <v>0</v>
      </c>
    </row>
    <row r="18" spans="1:10" ht="6.75" customHeight="1" thickBot="1">
      <c r="A18" s="1"/>
      <c r="B18" s="13"/>
      <c r="C18" s="1"/>
      <c r="D18" s="15"/>
      <c r="E18" s="1"/>
      <c r="F18" s="15"/>
      <c r="G18" s="1"/>
      <c r="H18" s="15"/>
      <c r="I18" s="1"/>
      <c r="J18" s="15"/>
    </row>
    <row r="19" spans="1:10" ht="7.5" customHeight="1">
      <c r="A19" s="1"/>
      <c r="B19" s="9"/>
      <c r="C19" s="1"/>
      <c r="D19" s="1"/>
      <c r="E19" s="1"/>
      <c r="F19" s="1"/>
      <c r="G19" s="1"/>
      <c r="H19" s="1"/>
      <c r="I19" s="1"/>
      <c r="J19" s="1"/>
    </row>
    <row r="20" spans="1:10" ht="42.75">
      <c r="A20" s="1"/>
      <c r="B20" s="20" t="s">
        <v>13</v>
      </c>
      <c r="C20" s="1"/>
      <c r="D20" s="21" t="str">
        <f>+IF(H14=0,"-","eccesso domanda continua della prima sessione *")</f>
        <v>-</v>
      </c>
      <c r="E20" s="1"/>
      <c r="F20" s="22" t="s">
        <v>14</v>
      </c>
      <c r="G20" s="1"/>
      <c r="H20" s="23">
        <v>0</v>
      </c>
      <c r="I20" s="1"/>
      <c r="J20" s="23">
        <v>0</v>
      </c>
    </row>
    <row r="21" spans="1:10" ht="6.75" customHeight="1" thickBot="1">
      <c r="A21" s="1"/>
      <c r="B21" s="13"/>
      <c r="C21" s="1"/>
      <c r="D21" s="15"/>
      <c r="E21" s="1"/>
      <c r="F21" s="15"/>
      <c r="G21" s="1"/>
      <c r="H21" s="15"/>
      <c r="I21" s="1"/>
      <c r="J21" s="15"/>
    </row>
    <row r="22" spans="1:10" ht="7.5" customHeight="1">
      <c r="A22" s="1"/>
      <c r="B22" s="9"/>
      <c r="C22" s="1"/>
      <c r="D22" s="1"/>
      <c r="E22" s="1"/>
      <c r="F22" s="1"/>
      <c r="G22" s="1"/>
      <c r="H22" s="1"/>
      <c r="I22" s="1"/>
      <c r="J22" s="1"/>
    </row>
    <row r="23" spans="1:10" ht="42.75">
      <c r="A23" s="1"/>
      <c r="B23" s="20" t="s">
        <v>15</v>
      </c>
      <c r="C23" s="1"/>
      <c r="D23" s="21" t="str">
        <f>+IF(H17=0,"-","eccesso domanda continua della prima sessione *")</f>
        <v>-</v>
      </c>
      <c r="E23" s="1"/>
      <c r="F23" s="22" t="s">
        <v>14</v>
      </c>
      <c r="G23" s="1"/>
      <c r="H23" s="23">
        <v>0</v>
      </c>
      <c r="I23" s="1"/>
      <c r="J23" s="23">
        <v>0</v>
      </c>
    </row>
    <row r="24" spans="1:10" ht="6.75" customHeight="1" thickBot="1">
      <c r="A24" s="1"/>
      <c r="B24" s="24"/>
      <c r="C24" s="1"/>
      <c r="D24" s="7"/>
      <c r="E24" s="1"/>
      <c r="F24" s="7"/>
      <c r="G24" s="1"/>
      <c r="H24" s="7"/>
      <c r="I24" s="1"/>
      <c r="J24" s="7"/>
    </row>
    <row r="25" spans="1:10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 t="s">
        <v>16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 t="s">
        <v>17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82"/>
  <sheetViews>
    <sheetView tabSelected="1" view="pageBreakPreview" zoomScale="85" zoomScaleSheetLayoutView="85" workbookViewId="0" topLeftCell="A1">
      <selection activeCell="D25" sqref="D25"/>
    </sheetView>
  </sheetViews>
  <sheetFormatPr defaultColWidth="10.66015625" defaultRowHeight="12.75"/>
  <cols>
    <col min="1" max="1" width="10.66015625" style="25" customWidth="1"/>
    <col min="2" max="2" width="8.66015625" style="25" customWidth="1"/>
    <col min="3" max="3" width="29" style="25" customWidth="1"/>
    <col min="4" max="4" width="21.33203125" style="26" customWidth="1"/>
    <col min="5" max="5" width="23.83203125" style="25" customWidth="1"/>
    <col min="6" max="6" width="24.16015625" style="25" customWidth="1"/>
    <col min="7" max="7" width="22.66015625" style="25" customWidth="1"/>
    <col min="8" max="8" width="23.33203125" style="25" customWidth="1"/>
    <col min="9" max="9" width="28" style="25" customWidth="1"/>
    <col min="10" max="16384" width="10.66015625" style="25" customWidth="1"/>
  </cols>
  <sheetData>
    <row r="1" ht="12.75">
      <c r="H1" s="27" t="s">
        <v>18</v>
      </c>
    </row>
    <row r="2" ht="12.75" customHeight="1">
      <c r="H2" s="27" t="s">
        <v>19</v>
      </c>
    </row>
    <row r="3" spans="4:8" ht="27.75" customHeight="1">
      <c r="D3" s="25"/>
      <c r="H3" s="27"/>
    </row>
    <row r="4" spans="4:8" ht="6.75" customHeight="1">
      <c r="D4" s="25"/>
      <c r="H4" s="28"/>
    </row>
    <row r="5" spans="4:8" ht="18.75" customHeight="1">
      <c r="D5" s="29" t="str">
        <f>+'[1]File lavoro aggregato'!D5</f>
        <v>ottobre</v>
      </c>
      <c r="E5" s="30">
        <f>+'[1]File lavoro aggregato'!F5</f>
        <v>2011</v>
      </c>
      <c r="H5" s="31"/>
    </row>
    <row r="6" spans="4:8" ht="18.75" customHeight="1" thickBot="1">
      <c r="D6" s="32"/>
      <c r="E6" s="32"/>
      <c r="H6" s="31"/>
    </row>
    <row r="7" spans="3:8" ht="29.25" customHeight="1" thickBot="1">
      <c r="C7" s="33" t="s">
        <v>20</v>
      </c>
      <c r="D7" s="34"/>
      <c r="E7" s="34"/>
      <c r="F7" s="34"/>
      <c r="G7" s="35"/>
      <c r="H7" s="31"/>
    </row>
    <row r="8" spans="3:8" ht="32.25" customHeight="1">
      <c r="C8" s="36">
        <v>40603</v>
      </c>
      <c r="D8" s="37" t="s">
        <v>21</v>
      </c>
      <c r="E8" s="37" t="s">
        <v>22</v>
      </c>
      <c r="F8" s="38" t="s">
        <v>23</v>
      </c>
      <c r="G8" s="39" t="s">
        <v>24</v>
      </c>
      <c r="H8" s="31"/>
    </row>
    <row r="9" spans="3:8" ht="20.25" customHeight="1" thickBot="1">
      <c r="C9" s="40"/>
      <c r="D9" s="41" t="s">
        <v>25</v>
      </c>
      <c r="E9" s="41" t="s">
        <v>26</v>
      </c>
      <c r="F9" s="41" t="s">
        <v>27</v>
      </c>
      <c r="G9" s="42" t="s">
        <v>28</v>
      </c>
      <c r="H9" s="31"/>
    </row>
    <row r="10" spans="3:8" ht="20.25">
      <c r="C10" s="43" t="s">
        <v>29</v>
      </c>
      <c r="D10" s="44">
        <f>+E21</f>
        <v>0</v>
      </c>
      <c r="E10" s="45">
        <f>+I21</f>
        <v>0</v>
      </c>
      <c r="F10" s="45">
        <v>0</v>
      </c>
      <c r="G10" s="46">
        <v>0</v>
      </c>
      <c r="H10" s="31"/>
    </row>
    <row r="11" spans="3:8" ht="30">
      <c r="C11" s="43" t="s">
        <v>30</v>
      </c>
      <c r="D11" s="47">
        <f>+E33</f>
        <v>16000</v>
      </c>
      <c r="E11" s="48">
        <f>+I33</f>
        <v>0</v>
      </c>
      <c r="F11" s="48">
        <v>0</v>
      </c>
      <c r="G11" s="49">
        <v>0</v>
      </c>
      <c r="H11" s="50"/>
    </row>
    <row r="12" spans="3:8" ht="30">
      <c r="C12" s="43" t="s">
        <v>31</v>
      </c>
      <c r="D12" s="51">
        <v>0</v>
      </c>
      <c r="E12" s="48">
        <f>+I27</f>
        <v>0</v>
      </c>
      <c r="F12" s="48">
        <v>0</v>
      </c>
      <c r="G12" s="49">
        <v>0</v>
      </c>
      <c r="H12" s="31"/>
    </row>
    <row r="13" spans="3:7" ht="45">
      <c r="C13" s="43" t="s">
        <v>32</v>
      </c>
      <c r="D13" s="52">
        <v>0</v>
      </c>
      <c r="E13" s="48">
        <v>0</v>
      </c>
      <c r="F13" s="48">
        <v>0</v>
      </c>
      <c r="G13" s="49">
        <v>0</v>
      </c>
    </row>
    <row r="14" spans="3:9" ht="30.75" thickBot="1">
      <c r="C14" s="53" t="s">
        <v>33</v>
      </c>
      <c r="D14" s="54">
        <v>0</v>
      </c>
      <c r="E14" s="55">
        <v>0</v>
      </c>
      <c r="F14" s="55">
        <v>0</v>
      </c>
      <c r="G14" s="56">
        <v>0</v>
      </c>
      <c r="H14" s="57"/>
      <c r="I14" s="57"/>
    </row>
    <row r="15" spans="4:9" ht="12.75">
      <c r="D15" s="25"/>
      <c r="H15" s="57"/>
      <c r="I15" s="57"/>
    </row>
    <row r="16" spans="4:9" ht="13.5" thickBot="1">
      <c r="D16" s="25"/>
      <c r="F16" s="57"/>
      <c r="G16" s="57"/>
      <c r="H16" s="57"/>
      <c r="I16" s="57"/>
    </row>
    <row r="17" spans="3:9" ht="16.5" thickBot="1">
      <c r="C17" s="58" t="s">
        <v>34</v>
      </c>
      <c r="D17" s="59"/>
      <c r="E17" s="60"/>
      <c r="F17" s="57"/>
      <c r="G17" s="61" t="s">
        <v>35</v>
      </c>
      <c r="H17" s="62"/>
      <c r="I17" s="63"/>
    </row>
    <row r="18" spans="3:9" ht="12.75" customHeight="1">
      <c r="C18" s="64" t="s">
        <v>36</v>
      </c>
      <c r="D18" s="65" t="s">
        <v>37</v>
      </c>
      <c r="E18" s="64" t="s">
        <v>38</v>
      </c>
      <c r="F18" s="57"/>
      <c r="G18" s="64" t="s">
        <v>36</v>
      </c>
      <c r="H18" s="65" t="s">
        <v>37</v>
      </c>
      <c r="I18" s="64" t="s">
        <v>38</v>
      </c>
    </row>
    <row r="19" spans="3:9" ht="16.5" customHeight="1">
      <c r="C19" s="66" t="s">
        <v>39</v>
      </c>
      <c r="D19" s="67">
        <f>ROUND((0.189415+0.002551)*1/12,6)</f>
        <v>0.015997</v>
      </c>
      <c r="E19" s="68">
        <v>0</v>
      </c>
      <c r="F19" s="57"/>
      <c r="G19" s="69">
        <v>0</v>
      </c>
      <c r="H19" s="69">
        <v>0</v>
      </c>
      <c r="I19" s="69">
        <v>0</v>
      </c>
    </row>
    <row r="20" spans="3:9" ht="15.75">
      <c r="C20" s="69">
        <v>0</v>
      </c>
      <c r="D20" s="69">
        <v>0</v>
      </c>
      <c r="E20" s="69">
        <v>0</v>
      </c>
      <c r="G20" s="69">
        <v>0</v>
      </c>
      <c r="H20" s="69">
        <v>0</v>
      </c>
      <c r="I20" s="69">
        <v>0</v>
      </c>
    </row>
    <row r="21" spans="3:9" ht="17.25" customHeight="1" thickBot="1">
      <c r="C21" s="70" t="s">
        <v>19</v>
      </c>
      <c r="D21" s="70"/>
      <c r="E21" s="71">
        <f>SUM(E19:E20)</f>
        <v>0</v>
      </c>
      <c r="F21" s="57"/>
      <c r="G21" s="70" t="s">
        <v>19</v>
      </c>
      <c r="H21" s="72"/>
      <c r="I21" s="73">
        <f>SUM(I19:I20)</f>
        <v>0</v>
      </c>
    </row>
    <row r="22" ht="13.5" thickBot="1"/>
    <row r="23" spans="3:9" ht="16.5" thickBot="1">
      <c r="C23" s="58" t="s">
        <v>40</v>
      </c>
      <c r="D23" s="59"/>
      <c r="E23" s="60"/>
      <c r="G23" s="61" t="s">
        <v>41</v>
      </c>
      <c r="H23" s="62"/>
      <c r="I23" s="63"/>
    </row>
    <row r="24" spans="3:9" ht="12.75">
      <c r="C24" s="64" t="s">
        <v>36</v>
      </c>
      <c r="D24" s="64" t="s">
        <v>42</v>
      </c>
      <c r="E24" s="64" t="s">
        <v>38</v>
      </c>
      <c r="G24" s="64" t="s">
        <v>36</v>
      </c>
      <c r="H24" s="64" t="s">
        <v>37</v>
      </c>
      <c r="I24" s="64" t="s">
        <v>38</v>
      </c>
    </row>
    <row r="25" spans="3:9" ht="20.25" customHeight="1">
      <c r="C25" s="66" t="s">
        <v>39</v>
      </c>
      <c r="D25" s="67">
        <f>+ROUND(7.197277/12,6)</f>
        <v>0.599773</v>
      </c>
      <c r="E25" s="68">
        <f>+D12</f>
        <v>0</v>
      </c>
      <c r="G25" s="69">
        <v>0</v>
      </c>
      <c r="H25" s="69">
        <v>0</v>
      </c>
      <c r="I25" s="69">
        <v>0</v>
      </c>
    </row>
    <row r="26" spans="3:9" ht="15.75">
      <c r="C26" s="69">
        <v>0</v>
      </c>
      <c r="D26" s="69">
        <v>0</v>
      </c>
      <c r="E26" s="69">
        <v>0</v>
      </c>
      <c r="G26" s="69">
        <v>0</v>
      </c>
      <c r="H26" s="69">
        <v>0</v>
      </c>
      <c r="I26" s="69">
        <v>0</v>
      </c>
    </row>
    <row r="27" spans="3:9" ht="13.5" thickBot="1">
      <c r="C27" s="70" t="s">
        <v>19</v>
      </c>
      <c r="D27" s="70"/>
      <c r="E27" s="71">
        <f>SUM(E25:E26)</f>
        <v>0</v>
      </c>
      <c r="G27" s="70" t="s">
        <v>19</v>
      </c>
      <c r="H27" s="72"/>
      <c r="I27" s="73">
        <f>SUM(I25:I26)</f>
        <v>0</v>
      </c>
    </row>
    <row r="28" ht="13.5" thickBot="1">
      <c r="D28" s="25"/>
    </row>
    <row r="29" spans="3:9" ht="16.5" thickBot="1">
      <c r="C29" s="58" t="s">
        <v>43</v>
      </c>
      <c r="D29" s="59"/>
      <c r="E29" s="60"/>
      <c r="G29" s="61" t="s">
        <v>44</v>
      </c>
      <c r="H29" s="62"/>
      <c r="I29" s="63"/>
    </row>
    <row r="30" spans="3:9" ht="12.75">
      <c r="C30" s="64" t="s">
        <v>36</v>
      </c>
      <c r="D30" s="64" t="s">
        <v>42</v>
      </c>
      <c r="E30" s="64" t="s">
        <v>38</v>
      </c>
      <c r="G30" s="64" t="s">
        <v>36</v>
      </c>
      <c r="H30" s="64" t="s">
        <v>37</v>
      </c>
      <c r="I30" s="64" t="s">
        <v>38</v>
      </c>
    </row>
    <row r="31" spans="3:9" ht="15.75">
      <c r="C31" s="66" t="s">
        <v>39</v>
      </c>
      <c r="D31" s="67">
        <f>ROUND(10.976326/5*1,6)</f>
        <v>2.195265</v>
      </c>
      <c r="E31" s="68">
        <v>16000</v>
      </c>
      <c r="G31" s="69">
        <v>0</v>
      </c>
      <c r="H31" s="69">
        <v>0</v>
      </c>
      <c r="I31" s="69">
        <v>0</v>
      </c>
    </row>
    <row r="32" spans="3:9" ht="15.75">
      <c r="C32" s="69">
        <v>0</v>
      </c>
      <c r="D32" s="69">
        <v>0</v>
      </c>
      <c r="E32" s="69">
        <v>0</v>
      </c>
      <c r="G32" s="69">
        <v>0</v>
      </c>
      <c r="H32" s="69">
        <v>0</v>
      </c>
      <c r="I32" s="69">
        <v>0</v>
      </c>
    </row>
    <row r="33" spans="3:9" ht="13.5" thickBot="1">
      <c r="C33" s="70" t="s">
        <v>19</v>
      </c>
      <c r="D33" s="70"/>
      <c r="E33" s="71">
        <f>SUM(E31:E32)</f>
        <v>16000</v>
      </c>
      <c r="G33" s="70" t="s">
        <v>19</v>
      </c>
      <c r="H33" s="72"/>
      <c r="I33" s="73">
        <f>SUM(I31:I32)</f>
        <v>0</v>
      </c>
    </row>
    <row r="35" ht="12.75">
      <c r="D35" s="25"/>
    </row>
    <row r="36" ht="12.75">
      <c r="D36" s="25"/>
    </row>
    <row r="37" ht="12.75">
      <c r="D37" s="25"/>
    </row>
    <row r="40" ht="12.75">
      <c r="D40" s="25"/>
    </row>
    <row r="41" ht="12.75">
      <c r="D41" s="25"/>
    </row>
    <row r="42" ht="12.75">
      <c r="D42" s="25"/>
    </row>
    <row r="43" ht="12.75">
      <c r="D43" s="25"/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  <row r="51" ht="12.75">
      <c r="D51" s="25"/>
    </row>
    <row r="52" ht="12.75">
      <c r="D52" s="25"/>
    </row>
    <row r="53" ht="12.75">
      <c r="D53" s="25"/>
    </row>
    <row r="54" ht="12.75">
      <c r="D54" s="25"/>
    </row>
    <row r="55" ht="12.75">
      <c r="D55" s="25"/>
    </row>
    <row r="56" ht="12.75">
      <c r="D56" s="25"/>
    </row>
    <row r="57" ht="12.75">
      <c r="D57" s="25"/>
    </row>
    <row r="58" ht="12.75">
      <c r="D58" s="25"/>
    </row>
    <row r="59" ht="12.75">
      <c r="D59" s="25"/>
    </row>
    <row r="60" ht="12.75">
      <c r="D60" s="25"/>
    </row>
    <row r="61" ht="12.75">
      <c r="D61" s="25"/>
    </row>
    <row r="62" ht="12.75">
      <c r="D62" s="25"/>
    </row>
    <row r="63" ht="12.75">
      <c r="D63" s="25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2.75">
      <c r="D70" s="25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  <row r="82" ht="12.75">
      <c r="D82" s="25"/>
    </row>
  </sheetData>
  <sheetProtection/>
  <mergeCells count="8">
    <mergeCell ref="C29:E29"/>
    <mergeCell ref="G29:I29"/>
    <mergeCell ref="C7:G7"/>
    <mergeCell ref="C8:C9"/>
    <mergeCell ref="C17:E17"/>
    <mergeCell ref="G17:I17"/>
    <mergeCell ref="C23:E23"/>
    <mergeCell ref="G23:I23"/>
  </mergeCells>
  <printOptions/>
  <pageMargins left="0.75" right="0.75" top="1" bottom="1" header="0.5" footer="0.5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Loconte, Maria</dc:creator>
  <cp:keywords/>
  <dc:description/>
  <cp:lastModifiedBy>Loconte, Maria</cp:lastModifiedBy>
  <cp:lastPrinted>2011-09-22T10:25:10Z</cp:lastPrinted>
  <dcterms:created xsi:type="dcterms:W3CDTF">2011-09-22T10:19:38Z</dcterms:created>
  <dcterms:modified xsi:type="dcterms:W3CDTF">2011-09-22T10:25:49Z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